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 activeTab="1"/>
  </bookViews>
  <sheets>
    <sheet name="Ζημιών" sheetId="2" r:id="rId1"/>
    <sheet name="Ζωής" sheetId="3" r:id="rId2"/>
  </sheets>
  <calcPr calcId="145621"/>
</workbook>
</file>

<file path=xl/calcChain.xml><?xml version="1.0" encoding="utf-8"?>
<calcChain xmlns="http://schemas.openxmlformats.org/spreadsheetml/2006/main">
  <c r="R26" i="3" l="1"/>
  <c r="Q26" i="3"/>
  <c r="O26" i="3"/>
  <c r="N26" i="3"/>
  <c r="M26" i="3"/>
  <c r="K26" i="3"/>
  <c r="J26" i="3"/>
  <c r="I26" i="3"/>
  <c r="H26" i="3"/>
  <c r="R21" i="3"/>
  <c r="Q21" i="3"/>
  <c r="O21" i="3"/>
  <c r="N21" i="3"/>
  <c r="M21" i="3"/>
  <c r="K21" i="3"/>
  <c r="J21" i="3"/>
  <c r="I21" i="3"/>
  <c r="H21" i="3"/>
  <c r="R15" i="3"/>
  <c r="Q15" i="3"/>
  <c r="O15" i="3"/>
  <c r="N15" i="3"/>
  <c r="M15" i="3"/>
  <c r="K15" i="3"/>
  <c r="J15" i="3"/>
  <c r="I15" i="3"/>
  <c r="H15" i="3"/>
  <c r="R6" i="3"/>
  <c r="Q6" i="3"/>
  <c r="Q5" i="3" s="1"/>
  <c r="O6" i="3"/>
  <c r="N6" i="3"/>
  <c r="N5" i="3" s="1"/>
  <c r="M6" i="3"/>
  <c r="K6" i="3"/>
  <c r="K5" i="3" s="1"/>
  <c r="J6" i="3"/>
  <c r="I6" i="3"/>
  <c r="H6" i="3"/>
  <c r="R5" i="3"/>
  <c r="O5" i="3"/>
  <c r="M5" i="3"/>
  <c r="I5" i="3"/>
  <c r="J5" i="3" l="1"/>
  <c r="H5" i="3"/>
  <c r="M26" i="2"/>
  <c r="I26" i="2"/>
  <c r="J26" i="2"/>
  <c r="K26" i="2"/>
  <c r="E26" i="2"/>
  <c r="F26" i="2"/>
  <c r="G26" i="2"/>
  <c r="D26" i="2"/>
</calcChain>
</file>

<file path=xl/sharedStrings.xml><?xml version="1.0" encoding="utf-8"?>
<sst xmlns="http://schemas.openxmlformats.org/spreadsheetml/2006/main" count="209" uniqueCount="66">
  <si>
    <t>Ασφάλιστρα</t>
  </si>
  <si>
    <t>Ασφάλιστρα
Αντασφαλ.</t>
  </si>
  <si>
    <t>Δικαιώματα
Συμβολ.</t>
  </si>
  <si>
    <t>Σύνολο
Ασφαλίστρων</t>
  </si>
  <si>
    <t>Συμμ. Αντασφαλιστών</t>
  </si>
  <si>
    <t>Πληρωθ.
-Ιδία Κράτηση</t>
  </si>
  <si>
    <t>Πλήθος Συμβολαίων</t>
  </si>
  <si>
    <t>Πλήθος Ασφαλισμένων</t>
  </si>
  <si>
    <t>Ανάλυση Κλάδου</t>
  </si>
  <si>
    <t>Κατ.Ασφαλίσεων Ζωής</t>
  </si>
  <si>
    <t>Τύπος Παραγωγής</t>
  </si>
  <si>
    <t>Συχνότητα Καταβολών</t>
  </si>
  <si>
    <t>Ατυχήματα</t>
  </si>
  <si>
    <t>Ασθένειες</t>
  </si>
  <si>
    <t>Αεροσκάφη</t>
  </si>
  <si>
    <t>Μεταφερόμενα εμπορεύματα</t>
  </si>
  <si>
    <t>Πυρκαγιά και στοιχεία της φύσης</t>
  </si>
  <si>
    <t>Λοιπές ζημιές αγαθών</t>
  </si>
  <si>
    <t>Αστική ευθύνη από χερσαία αυτοκίνητα οχήματα</t>
  </si>
  <si>
    <t>10.1</t>
  </si>
  <si>
    <t>10.2</t>
  </si>
  <si>
    <t>Υλικές ζημίες αστικής ευθύνης από χερσαία αυτοκίνητα οχήματα</t>
  </si>
  <si>
    <t>Αστική ευθύνη από αεροσκάφη</t>
  </si>
  <si>
    <t>Γενική αστική ευθύνη</t>
  </si>
  <si>
    <t>Πιστώσεις</t>
  </si>
  <si>
    <t>Εγγυήσεις</t>
  </si>
  <si>
    <t>Διάφορες χρηματικές απώλειες</t>
  </si>
  <si>
    <t>Νομική προστασία</t>
  </si>
  <si>
    <t>Βοήθεια</t>
  </si>
  <si>
    <t>Ζωής</t>
  </si>
  <si>
    <t>I</t>
  </si>
  <si>
    <t>Ασφαλίσεις ζωής</t>
  </si>
  <si>
    <t>I.1</t>
  </si>
  <si>
    <t>Ασφαλίσεις επιβίωσης, θανάτου, μικτές, ζωής με επιστρ ασφαλ</t>
  </si>
  <si>
    <t>I.2</t>
  </si>
  <si>
    <t>Ασφαλίσεις προσόδων</t>
  </si>
  <si>
    <t>I.3</t>
  </si>
  <si>
    <t>Συμπληρωματικές Ασφαλίσεις</t>
  </si>
  <si>
    <t>III</t>
  </si>
  <si>
    <t>IV</t>
  </si>
  <si>
    <t>VI</t>
  </si>
  <si>
    <t>VII</t>
  </si>
  <si>
    <t>Συνολικό Αποτέλεσμα</t>
  </si>
  <si>
    <t>-</t>
  </si>
  <si>
    <t>Ατομικές ασφαλίσεις</t>
  </si>
  <si>
    <t>Ομαδικές ασφαλίσεις</t>
  </si>
  <si>
    <t>Περιοδικές καταβολές</t>
  </si>
  <si>
    <t>Εφάπαξ καταβολές</t>
  </si>
  <si>
    <t>Νέες εργασίες</t>
  </si>
  <si>
    <t>Εργασίες προηγ. περιόδων</t>
  </si>
  <si>
    <t>Σύνολο 
Πληρ. Αποζημιώσεων</t>
  </si>
  <si>
    <t>Κλάδοι Ζημιών</t>
  </si>
  <si>
    <t>Ι</t>
  </si>
  <si>
    <t>Χερσαία οχήματα (εκτός σιδηροδρομικών)</t>
  </si>
  <si>
    <t>Πλοία (θαλάσσια, λιμναία και ποτάμια σκάφη)</t>
  </si>
  <si>
    <t>Σωματικές βλάβες αστικής ευθύνης από χερσαία αυτοκίνητα οχήματα</t>
  </si>
  <si>
    <t>Αστική Ευθύνη από θαλάσσια, λιμναία και ποτάμια σκάφη</t>
  </si>
  <si>
    <t>Κλάδος Ζωής, προσόδων, γάμου, γέννησης που συν. με επενδύσεις</t>
  </si>
  <si>
    <t>Κλάδοι Ζωής</t>
  </si>
  <si>
    <t>Ζωής, Προσόδων, Γάμου, Γέννησης που συν. με επενδύσεις</t>
  </si>
  <si>
    <t>Ασφάλισης Υγείας (ατύχημα, ασθένεια)</t>
  </si>
  <si>
    <t>Κεφαλαιοποίησης</t>
  </si>
  <si>
    <t>Διαχείρισης ομαδικών συνταξιοδοτικών ταμείων (κεφαλαίων)</t>
  </si>
  <si>
    <t>Ασφ. επιβίωσης, θανάτου, μικτές, ζωής με επιστροφή ασφαλίστρου</t>
  </si>
  <si>
    <t>Ασφ. επιβίωσης, θανάτου, μικτές, Ασφαλίσεις προσόδων, Συμπλ. Ασφ.</t>
  </si>
  <si>
    <t>Ασφάλιστρα και Πληρωθείσες Αποζημιώσεις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</si>
</sst>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;\-#,##0.00;#,##0.00;@"/>
    <numFmt numFmtId="167" formatCode="_-* #,##0\ _€_-;\-* #,##0\ _€_-;_-* &quot;-&quot;??\ _€_-;_-@_-"/>
  </numFmts>
  <fonts count="16" x14ac:knownFonts="1">
    <font>
      <sz val="11"/>
      <color theme="1"/>
      <name val="Calibri"/>
      <family val="2"/>
      <charset val="161"/>
      <scheme val="minor"/>
    </font>
    <font>
      <b/>
      <u/>
      <sz val="9"/>
      <color rgb="FF00000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9"/>
      <color rgb="FF000000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i/>
      <sz val="8"/>
      <color rgb="FF000000"/>
      <name val="Calibri"/>
      <family val="2"/>
      <charset val="161"/>
      <scheme val="minor"/>
    </font>
    <font>
      <b/>
      <i/>
      <sz val="8"/>
      <color rgb="FF000000"/>
      <name val="Calibri"/>
      <family val="2"/>
      <charset val="161"/>
      <scheme val="minor"/>
    </font>
    <font>
      <b/>
      <u/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i/>
      <sz val="9"/>
      <color rgb="FF000000"/>
      <name val="Calibri"/>
      <family val="2"/>
      <charset val="161"/>
      <scheme val="minor"/>
    </font>
    <font>
      <b/>
      <i/>
      <sz val="9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49" fontId="1" fillId="2" borderId="0" xfId="0" applyNumberFormat="1" applyFont="1" applyFill="1" applyAlignment="1">
      <alignment vertical="center"/>
    </xf>
    <xf numFmtId="0" fontId="4" fillId="2" borderId="0" xfId="0" applyFont="1" applyFill="1"/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0" fillId="2" borderId="0" xfId="0" applyFill="1" applyBorder="1"/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164" fontId="5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/>
    <xf numFmtId="167" fontId="3" fillId="2" borderId="1" xfId="1" applyNumberFormat="1" applyFont="1" applyFill="1" applyBorder="1" applyAlignment="1">
      <alignment horizontal="right" vertical="center" wrapText="1"/>
    </xf>
    <xf numFmtId="167" fontId="5" fillId="2" borderId="1" xfId="1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right" vertical="center" wrapText="1"/>
    </xf>
    <xf numFmtId="164" fontId="10" fillId="2" borderId="0" xfId="0" applyNumberFormat="1" applyFont="1" applyFill="1" applyBorder="1" applyAlignment="1">
      <alignment horizontal="right" vertical="center" wrapText="1"/>
    </xf>
    <xf numFmtId="167" fontId="7" fillId="2" borderId="0" xfId="0" applyNumberFormat="1" applyFont="1" applyFill="1" applyBorder="1"/>
    <xf numFmtId="167" fontId="5" fillId="2" borderId="0" xfId="1" applyNumberFormat="1" applyFont="1" applyFill="1" applyBorder="1" applyAlignment="1">
      <alignment horizontal="right" vertical="center" wrapText="1"/>
    </xf>
    <xf numFmtId="167" fontId="3" fillId="2" borderId="0" xfId="1" applyNumberFormat="1" applyFont="1" applyFill="1" applyBorder="1" applyAlignment="1">
      <alignment horizontal="right" vertical="center" wrapText="1"/>
    </xf>
    <xf numFmtId="167" fontId="10" fillId="2" borderId="0" xfId="1" applyNumberFormat="1" applyFont="1" applyFill="1" applyBorder="1" applyAlignment="1">
      <alignment horizontal="right" vertical="center" wrapText="1"/>
    </xf>
    <xf numFmtId="167" fontId="11" fillId="2" borderId="1" xfId="1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>
      <alignment vertical="center"/>
    </xf>
    <xf numFmtId="167" fontId="3" fillId="2" borderId="1" xfId="1" applyNumberFormat="1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7" fontId="7" fillId="2" borderId="0" xfId="0" applyNumberFormat="1" applyFont="1" applyFill="1" applyBorder="1" applyAlignment="1">
      <alignment horizontal="right"/>
    </xf>
    <xf numFmtId="167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167" fontId="13" fillId="2" borderId="1" xfId="1" applyNumberFormat="1" applyFont="1" applyFill="1" applyBorder="1" applyAlignment="1">
      <alignment horizontal="center" vertical="center" wrapText="1"/>
    </xf>
    <xf numFmtId="167" fontId="6" fillId="2" borderId="0" xfId="0" applyNumberFormat="1" applyFont="1" applyFill="1" applyBorder="1" applyAlignment="1">
      <alignment horizontal="right"/>
    </xf>
    <xf numFmtId="167" fontId="11" fillId="2" borderId="1" xfId="1" applyNumberFormat="1" applyFont="1" applyFill="1" applyBorder="1" applyAlignment="1">
      <alignment horizontal="center" vertical="center" wrapText="1"/>
    </xf>
    <xf numFmtId="167" fontId="11" fillId="2" borderId="1" xfId="1" applyNumberFormat="1" applyFont="1" applyFill="1" applyBorder="1" applyAlignment="1">
      <alignment horizontal="left" vertical="center" wrapText="1" indent="2"/>
    </xf>
    <xf numFmtId="0" fontId="0" fillId="2" borderId="0" xfId="0" applyFill="1"/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vertical="center" wrapText="1"/>
    </xf>
    <xf numFmtId="167" fontId="4" fillId="2" borderId="0" xfId="1" applyNumberFormat="1" applyFont="1" applyFill="1"/>
    <xf numFmtId="49" fontId="8" fillId="2" borderId="1" xfId="0" applyNumberFormat="1" applyFont="1" applyFill="1" applyBorder="1" applyAlignment="1">
      <alignment horizontal="left" vertical="center" wrapText="1" indent="2"/>
    </xf>
    <xf numFmtId="49" fontId="8" fillId="2" borderId="1" xfId="0" applyNumberFormat="1" applyFont="1" applyFill="1" applyBorder="1" applyAlignment="1">
      <alignment horizontal="left" vertical="center" wrapText="1" indent="1"/>
    </xf>
    <xf numFmtId="167" fontId="8" fillId="2" borderId="1" xfId="1" applyNumberFormat="1" applyFont="1" applyFill="1" applyBorder="1" applyAlignment="1">
      <alignment horizontal="right" vertical="center" wrapText="1"/>
    </xf>
    <xf numFmtId="167" fontId="8" fillId="2" borderId="1" xfId="1" applyNumberFormat="1" applyFont="1" applyFill="1" applyBorder="1" applyAlignment="1">
      <alignment horizontal="left" vertical="center" wrapText="1" indent="2"/>
    </xf>
    <xf numFmtId="167" fontId="9" fillId="2" borderId="0" xfId="1" applyNumberFormat="1" applyFont="1" applyFill="1" applyAlignment="1">
      <alignment horizontal="left" indent="2"/>
    </xf>
    <xf numFmtId="167" fontId="8" fillId="2" borderId="2" xfId="1" applyNumberFormat="1" applyFont="1" applyFill="1" applyBorder="1" applyAlignment="1">
      <alignment horizontal="left" vertical="center" wrapText="1" indent="2"/>
    </xf>
    <xf numFmtId="164" fontId="8" fillId="2" borderId="0" xfId="0" applyNumberFormat="1" applyFont="1" applyFill="1" applyBorder="1" applyAlignment="1">
      <alignment horizontal="left" vertical="center" wrapText="1" indent="2"/>
    </xf>
    <xf numFmtId="0" fontId="9" fillId="2" borderId="0" xfId="0" applyFont="1" applyFill="1" applyAlignment="1">
      <alignment horizontal="left" indent="2"/>
    </xf>
    <xf numFmtId="167" fontId="3" fillId="2" borderId="1" xfId="1" applyNumberFormat="1" applyFont="1" applyFill="1" applyBorder="1" applyAlignment="1">
      <alignment horizontal="left" vertical="center" wrapText="1" indent="2"/>
    </xf>
    <xf numFmtId="167" fontId="15" fillId="2" borderId="0" xfId="1" applyNumberFormat="1" applyFont="1" applyFill="1" applyAlignment="1">
      <alignment horizontal="left" indent="2"/>
    </xf>
    <xf numFmtId="164" fontId="3" fillId="2" borderId="2" xfId="0" applyNumberFormat="1" applyFont="1" applyFill="1" applyBorder="1" applyAlignment="1">
      <alignment horizontal="right" vertical="center" wrapText="1"/>
    </xf>
    <xf numFmtId="164" fontId="14" fillId="2" borderId="0" xfId="0" applyNumberFormat="1" applyFont="1" applyFill="1" applyBorder="1" applyAlignment="1">
      <alignment horizontal="left" vertical="center" wrapText="1" indent="2"/>
    </xf>
    <xf numFmtId="164" fontId="3" fillId="2" borderId="0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center" wrapText="1" indent="2"/>
    </xf>
    <xf numFmtId="49" fontId="3" fillId="3" borderId="1" xfId="0" applyNumberFormat="1" applyFont="1" applyFill="1" applyBorder="1" applyAlignment="1">
      <alignment horizontal="left" vertical="center" wrapText="1" indent="1"/>
    </xf>
    <xf numFmtId="49" fontId="3" fillId="3" borderId="1" xfId="0" applyNumberFormat="1" applyFont="1" applyFill="1" applyBorder="1" applyAlignment="1">
      <alignment horizontal="left" vertical="center" wrapText="1" indent="2"/>
    </xf>
    <xf numFmtId="49" fontId="8" fillId="3" borderId="1" xfId="0" applyNumberFormat="1" applyFont="1" applyFill="1" applyBorder="1" applyAlignment="1">
      <alignment horizontal="left" vertical="center" wrapText="1" inden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6"/>
  <sheetViews>
    <sheetView workbookViewId="0">
      <selection activeCell="C33" sqref="C33"/>
    </sheetView>
  </sheetViews>
  <sheetFormatPr defaultRowHeight="15" outlineLevelRow="1" outlineLevelCol="1" x14ac:dyDescent="0.25"/>
  <cols>
    <col min="1" max="1" width="9.140625" style="8"/>
    <col min="2" max="2" width="5.42578125" style="28" customWidth="1"/>
    <col min="3" max="3" width="49.140625" style="8" customWidth="1"/>
    <col min="4" max="4" width="14.85546875" style="12" customWidth="1"/>
    <col min="5" max="5" width="15.7109375" style="8" hidden="1" customWidth="1" outlineLevel="1"/>
    <col min="6" max="6" width="13.140625" style="8" hidden="1" customWidth="1" outlineLevel="1"/>
    <col min="7" max="7" width="14.140625" style="8" hidden="1" customWidth="1" outlineLevel="1"/>
    <col min="8" max="8" width="2.42578125" style="8" hidden="1" customWidth="1" outlineLevel="1"/>
    <col min="9" max="9" width="17" style="12" bestFit="1" customWidth="1" collapsed="1"/>
    <col min="10" max="11" width="14.140625" style="8" hidden="1" customWidth="1" outlineLevel="1"/>
    <col min="12" max="12" width="2.140625" style="8" customWidth="1" collapsed="1"/>
    <col min="13" max="13" width="12" style="8" customWidth="1"/>
    <col min="14" max="16384" width="9.140625" style="8"/>
  </cols>
  <sheetData>
    <row r="2" spans="2:14" s="2" customFormat="1" ht="12" x14ac:dyDescent="0.2">
      <c r="D2" s="7"/>
      <c r="H2" s="10"/>
      <c r="I2" s="7"/>
      <c r="L2" s="10"/>
    </row>
    <row r="3" spans="2:14" s="2" customFormat="1" x14ac:dyDescent="0.2">
      <c r="B3" s="24" t="s">
        <v>65</v>
      </c>
      <c r="D3" s="7"/>
      <c r="H3" s="10"/>
      <c r="I3" s="7"/>
      <c r="L3" s="10"/>
    </row>
    <row r="4" spans="2:14" s="2" customFormat="1" ht="15" customHeight="1" thickBot="1" x14ac:dyDescent="0.25">
      <c r="B4" s="63"/>
      <c r="C4" s="63"/>
      <c r="D4" s="7"/>
      <c r="E4" s="15"/>
      <c r="F4" s="15"/>
      <c r="G4" s="15"/>
      <c r="H4" s="15"/>
      <c r="I4" s="15"/>
      <c r="J4" s="15"/>
      <c r="K4" s="15"/>
      <c r="L4" s="15"/>
      <c r="M4" s="15"/>
      <c r="N4" s="10"/>
    </row>
    <row r="5" spans="2:14" s="2" customFormat="1" ht="32.25" customHeight="1" thickBot="1" x14ac:dyDescent="0.25">
      <c r="B5" s="61" t="s">
        <v>51</v>
      </c>
      <c r="C5" s="62"/>
      <c r="D5" s="5" t="s">
        <v>3</v>
      </c>
      <c r="E5" s="23" t="s">
        <v>0</v>
      </c>
      <c r="F5" s="23" t="s">
        <v>1</v>
      </c>
      <c r="G5" s="23" t="s">
        <v>2</v>
      </c>
      <c r="H5" s="9"/>
      <c r="I5" s="5" t="s">
        <v>50</v>
      </c>
      <c r="J5" s="23" t="s">
        <v>4</v>
      </c>
      <c r="K5" s="23" t="s">
        <v>5</v>
      </c>
      <c r="L5" s="9"/>
      <c r="M5" s="5" t="s">
        <v>6</v>
      </c>
    </row>
    <row r="6" spans="2:14" s="2" customFormat="1" ht="15" customHeight="1" thickBot="1" x14ac:dyDescent="0.25">
      <c r="B6" s="4">
        <v>1</v>
      </c>
      <c r="C6" s="3" t="s">
        <v>12</v>
      </c>
      <c r="D6" s="25">
        <v>48146394.93</v>
      </c>
      <c r="E6" s="14">
        <v>37647337.43</v>
      </c>
      <c r="F6" s="14">
        <v>1922985.08</v>
      </c>
      <c r="G6" s="14">
        <v>8576072.4199999999</v>
      </c>
      <c r="H6" s="19"/>
      <c r="I6" s="13">
        <v>5114621.3</v>
      </c>
      <c r="J6" s="14">
        <v>1926774.52</v>
      </c>
      <c r="K6" s="14">
        <v>3187846.78</v>
      </c>
      <c r="L6" s="11"/>
      <c r="M6" s="13">
        <v>702707</v>
      </c>
    </row>
    <row r="7" spans="2:14" s="2" customFormat="1" ht="15" customHeight="1" thickBot="1" x14ac:dyDescent="0.25">
      <c r="B7" s="4">
        <v>2</v>
      </c>
      <c r="C7" s="3" t="s">
        <v>13</v>
      </c>
      <c r="D7" s="25">
        <v>19754458.780000001</v>
      </c>
      <c r="E7" s="14">
        <v>17421199.440000001</v>
      </c>
      <c r="F7" s="14">
        <v>628618.82999999996</v>
      </c>
      <c r="G7" s="14">
        <v>1704640.51</v>
      </c>
      <c r="H7" s="19"/>
      <c r="I7" s="13">
        <v>8185799.7199999997</v>
      </c>
      <c r="J7" s="14">
        <v>2379557.1800000002</v>
      </c>
      <c r="K7" s="14">
        <v>5806242.54</v>
      </c>
      <c r="L7" s="11"/>
      <c r="M7" s="13">
        <v>24563</v>
      </c>
    </row>
    <row r="8" spans="2:14" s="2" customFormat="1" ht="15" customHeight="1" thickBot="1" x14ac:dyDescent="0.25">
      <c r="B8" s="4">
        <v>3</v>
      </c>
      <c r="C8" s="3" t="s">
        <v>53</v>
      </c>
      <c r="D8" s="25">
        <v>268829134.62</v>
      </c>
      <c r="E8" s="14">
        <v>214262711.25</v>
      </c>
      <c r="F8" s="14">
        <v>854490.23</v>
      </c>
      <c r="G8" s="14">
        <v>53711933.140000001</v>
      </c>
      <c r="H8" s="19"/>
      <c r="I8" s="13">
        <v>113870896.20999999</v>
      </c>
      <c r="J8" s="14">
        <v>5185357.95</v>
      </c>
      <c r="K8" s="14">
        <v>108685538.26000001</v>
      </c>
      <c r="L8" s="11"/>
      <c r="M8" s="13">
        <v>421561</v>
      </c>
    </row>
    <row r="9" spans="2:14" s="2" customFormat="1" ht="15" customHeight="1" thickBot="1" x14ac:dyDescent="0.25">
      <c r="B9" s="4">
        <v>5</v>
      </c>
      <c r="C9" s="3" t="s">
        <v>14</v>
      </c>
      <c r="D9" s="25">
        <v>214634.59</v>
      </c>
      <c r="E9" s="14">
        <v>207657.69</v>
      </c>
      <c r="F9" s="14">
        <v>0</v>
      </c>
      <c r="G9" s="14">
        <v>6976.9</v>
      </c>
      <c r="H9" s="19"/>
      <c r="I9" s="13">
        <v>1630.86</v>
      </c>
      <c r="J9" s="14">
        <v>0</v>
      </c>
      <c r="K9" s="14">
        <v>1630.86</v>
      </c>
      <c r="L9" s="11"/>
      <c r="M9" s="13">
        <v>15</v>
      </c>
    </row>
    <row r="10" spans="2:14" s="2" customFormat="1" ht="15" customHeight="1" thickBot="1" x14ac:dyDescent="0.25">
      <c r="B10" s="4">
        <v>6</v>
      </c>
      <c r="C10" s="3" t="s">
        <v>54</v>
      </c>
      <c r="D10" s="25">
        <v>13386241.800000001</v>
      </c>
      <c r="E10" s="14">
        <v>12521908.98</v>
      </c>
      <c r="F10" s="14">
        <v>-296782.52</v>
      </c>
      <c r="G10" s="14">
        <v>1161115.3400000001</v>
      </c>
      <c r="H10" s="19"/>
      <c r="I10" s="13">
        <v>11314165.51</v>
      </c>
      <c r="J10" s="14">
        <v>2939316.19</v>
      </c>
      <c r="K10" s="14">
        <v>8374849.3200000003</v>
      </c>
      <c r="L10" s="11"/>
      <c r="M10" s="13">
        <v>21076</v>
      </c>
    </row>
    <row r="11" spans="2:14" s="2" customFormat="1" ht="15" customHeight="1" thickBot="1" x14ac:dyDescent="0.25">
      <c r="B11" s="4">
        <v>7</v>
      </c>
      <c r="C11" s="3" t="s">
        <v>15</v>
      </c>
      <c r="D11" s="25">
        <v>24304409.190000001</v>
      </c>
      <c r="E11" s="14">
        <v>20910680.859999999</v>
      </c>
      <c r="F11" s="14">
        <v>671397.62</v>
      </c>
      <c r="G11" s="14">
        <v>2722330.71</v>
      </c>
      <c r="H11" s="19"/>
      <c r="I11" s="13">
        <v>6106503.7400000002</v>
      </c>
      <c r="J11" s="14">
        <v>2773991.99</v>
      </c>
      <c r="K11" s="14">
        <v>3332511.75</v>
      </c>
      <c r="L11" s="11"/>
      <c r="M11" s="13">
        <v>43539</v>
      </c>
    </row>
    <row r="12" spans="2:14" s="2" customFormat="1" ht="15" customHeight="1" thickBot="1" x14ac:dyDescent="0.25">
      <c r="B12" s="4">
        <v>8</v>
      </c>
      <c r="C12" s="3" t="s">
        <v>16</v>
      </c>
      <c r="D12" s="25">
        <v>407746567.56999999</v>
      </c>
      <c r="E12" s="14">
        <v>346543299.10000002</v>
      </c>
      <c r="F12" s="14">
        <v>10944162.380000001</v>
      </c>
      <c r="G12" s="14">
        <v>50259106.090000004</v>
      </c>
      <c r="H12" s="19"/>
      <c r="I12" s="13">
        <v>102323020.39</v>
      </c>
      <c r="J12" s="14">
        <v>37603076.82</v>
      </c>
      <c r="K12" s="14">
        <v>64719943.57</v>
      </c>
      <c r="L12" s="11"/>
      <c r="M12" s="13">
        <v>1746050</v>
      </c>
    </row>
    <row r="13" spans="2:14" s="2" customFormat="1" ht="15" customHeight="1" thickBot="1" x14ac:dyDescent="0.25">
      <c r="B13" s="4">
        <v>9</v>
      </c>
      <c r="C13" s="3" t="s">
        <v>17</v>
      </c>
      <c r="D13" s="25">
        <v>130087483.93000001</v>
      </c>
      <c r="E13" s="14">
        <v>114707305.15000001</v>
      </c>
      <c r="F13" s="14">
        <v>3891335.8</v>
      </c>
      <c r="G13" s="14">
        <v>11488842.98</v>
      </c>
      <c r="H13" s="19"/>
      <c r="I13" s="13">
        <v>41581816.210000001</v>
      </c>
      <c r="J13" s="14">
        <v>20973469.120000001</v>
      </c>
      <c r="K13" s="14">
        <v>20608347.09</v>
      </c>
      <c r="L13" s="11"/>
      <c r="M13" s="13">
        <v>146735</v>
      </c>
    </row>
    <row r="14" spans="2:14" s="2" customFormat="1" ht="15" customHeight="1" thickBot="1" x14ac:dyDescent="0.25">
      <c r="B14" s="4">
        <v>10</v>
      </c>
      <c r="C14" s="3" t="s">
        <v>18</v>
      </c>
      <c r="D14" s="25">
        <v>1300560133.8800001</v>
      </c>
      <c r="E14" s="13">
        <v>1025133675.4100001</v>
      </c>
      <c r="F14" s="13">
        <v>7550197.6200000001</v>
      </c>
      <c r="G14" s="14">
        <v>267876260.86000001</v>
      </c>
      <c r="H14" s="20"/>
      <c r="I14" s="13">
        <v>0</v>
      </c>
      <c r="J14" s="14">
        <v>0</v>
      </c>
      <c r="K14" s="14">
        <v>0</v>
      </c>
      <c r="L14" s="11"/>
      <c r="M14" s="13">
        <v>5282677</v>
      </c>
    </row>
    <row r="15" spans="2:14" s="2" customFormat="1" ht="15" hidden="1" customHeight="1" outlineLevel="1" collapsed="1" thickBot="1" x14ac:dyDescent="0.25">
      <c r="B15" s="34" t="s">
        <v>19</v>
      </c>
      <c r="C15" s="35" t="s">
        <v>55</v>
      </c>
      <c r="D15" s="26">
        <v>545388988.27999997</v>
      </c>
      <c r="E15" s="16">
        <v>425534406.30000001</v>
      </c>
      <c r="F15" s="16">
        <v>6726479.7999999998</v>
      </c>
      <c r="G15" s="16">
        <v>113128102.17</v>
      </c>
      <c r="H15" s="21"/>
      <c r="I15" s="22">
        <v>300357767.63999999</v>
      </c>
      <c r="J15" s="16">
        <v>13325178.539999999</v>
      </c>
      <c r="K15" s="16">
        <v>287032589.10000002</v>
      </c>
      <c r="L15" s="17"/>
      <c r="M15" s="13">
        <v>0</v>
      </c>
    </row>
    <row r="16" spans="2:14" s="2" customFormat="1" ht="15" hidden="1" customHeight="1" outlineLevel="1" thickBot="1" x14ac:dyDescent="0.25">
      <c r="B16" s="34" t="s">
        <v>20</v>
      </c>
      <c r="C16" s="35" t="s">
        <v>21</v>
      </c>
      <c r="D16" s="26">
        <v>755171145.60000002</v>
      </c>
      <c r="E16" s="16">
        <v>599599269.11000001</v>
      </c>
      <c r="F16" s="16">
        <v>823717.82</v>
      </c>
      <c r="G16" s="16">
        <v>154748158.69</v>
      </c>
      <c r="H16" s="21"/>
      <c r="I16" s="22">
        <v>348178806.98000002</v>
      </c>
      <c r="J16" s="16">
        <v>24087120.73</v>
      </c>
      <c r="K16" s="16">
        <v>324091686.25</v>
      </c>
      <c r="L16" s="17"/>
      <c r="M16" s="13">
        <v>0</v>
      </c>
    </row>
    <row r="17" spans="2:13" s="2" customFormat="1" ht="15" customHeight="1" collapsed="1" thickBot="1" x14ac:dyDescent="0.25">
      <c r="B17" s="4">
        <v>11</v>
      </c>
      <c r="C17" s="3" t="s">
        <v>22</v>
      </c>
      <c r="D17" s="25">
        <v>935477.04</v>
      </c>
      <c r="E17" s="14">
        <v>849379.97</v>
      </c>
      <c r="F17" s="14">
        <v>63453.78</v>
      </c>
      <c r="G17" s="14">
        <v>22643.29</v>
      </c>
      <c r="H17" s="19"/>
      <c r="I17" s="13">
        <v>268377.77</v>
      </c>
      <c r="J17" s="14">
        <v>167243.07</v>
      </c>
      <c r="K17" s="14">
        <v>101134.7</v>
      </c>
      <c r="L17" s="11"/>
      <c r="M17" s="13">
        <v>36</v>
      </c>
    </row>
    <row r="18" spans="2:13" s="2" customFormat="1" ht="15" customHeight="1" thickBot="1" x14ac:dyDescent="0.25">
      <c r="B18" s="4">
        <v>12</v>
      </c>
      <c r="C18" s="3" t="s">
        <v>56</v>
      </c>
      <c r="D18" s="25">
        <v>6436646.0199999996</v>
      </c>
      <c r="E18" s="14">
        <v>5692803.4699999997</v>
      </c>
      <c r="F18" s="14">
        <v>5703.95</v>
      </c>
      <c r="G18" s="14">
        <v>738138.6</v>
      </c>
      <c r="H18" s="19"/>
      <c r="I18" s="13">
        <v>1394181.83</v>
      </c>
      <c r="J18" s="14">
        <v>51128.23</v>
      </c>
      <c r="K18" s="14">
        <v>1343053.6</v>
      </c>
      <c r="L18" s="11"/>
      <c r="M18" s="13">
        <v>15695</v>
      </c>
    </row>
    <row r="19" spans="2:13" s="2" customFormat="1" ht="15" customHeight="1" thickBot="1" x14ac:dyDescent="0.25">
      <c r="B19" s="4">
        <v>13</v>
      </c>
      <c r="C19" s="3" t="s">
        <v>23</v>
      </c>
      <c r="D19" s="25">
        <v>77973384.400000006</v>
      </c>
      <c r="E19" s="14">
        <v>70274957.700000003</v>
      </c>
      <c r="F19" s="14">
        <v>1430360.35</v>
      </c>
      <c r="G19" s="14">
        <v>6268066.3499999996</v>
      </c>
      <c r="H19" s="19"/>
      <c r="I19" s="13">
        <v>11262528.050000001</v>
      </c>
      <c r="J19" s="14">
        <v>9741984.1500000004</v>
      </c>
      <c r="K19" s="14">
        <v>1520543.9</v>
      </c>
      <c r="L19" s="11"/>
      <c r="M19" s="13">
        <v>82232</v>
      </c>
    </row>
    <row r="20" spans="2:13" s="2" customFormat="1" ht="15" customHeight="1" thickBot="1" x14ac:dyDescent="0.25">
      <c r="B20" s="4">
        <v>14</v>
      </c>
      <c r="C20" s="3" t="s">
        <v>24</v>
      </c>
      <c r="D20" s="25">
        <v>38689351.469999999</v>
      </c>
      <c r="E20" s="14">
        <v>31032272.239999998</v>
      </c>
      <c r="F20" s="14">
        <v>3677590.21</v>
      </c>
      <c r="G20" s="14">
        <v>3979489.02</v>
      </c>
      <c r="H20" s="19"/>
      <c r="I20" s="13">
        <v>30470965.710000001</v>
      </c>
      <c r="J20" s="14">
        <v>19895960.600000001</v>
      </c>
      <c r="K20" s="14">
        <v>10575005.109999999</v>
      </c>
      <c r="L20" s="11"/>
      <c r="M20" s="13">
        <v>337</v>
      </c>
    </row>
    <row r="21" spans="2:13" s="2" customFormat="1" ht="15" customHeight="1" thickBot="1" x14ac:dyDescent="0.25">
      <c r="B21" s="4">
        <v>15</v>
      </c>
      <c r="C21" s="3" t="s">
        <v>25</v>
      </c>
      <c r="D21" s="25">
        <v>4958361.76</v>
      </c>
      <c r="E21" s="14">
        <v>4921951.87</v>
      </c>
      <c r="F21" s="14">
        <v>16600.07</v>
      </c>
      <c r="G21" s="14">
        <v>19809.82</v>
      </c>
      <c r="H21" s="19"/>
      <c r="I21" s="13">
        <v>9093518.1400000006</v>
      </c>
      <c r="J21" s="14">
        <v>6208105.8700000001</v>
      </c>
      <c r="K21" s="14">
        <v>2885412.27</v>
      </c>
      <c r="L21" s="11"/>
      <c r="M21" s="13">
        <v>106636</v>
      </c>
    </row>
    <row r="22" spans="2:13" s="2" customFormat="1" ht="15" customHeight="1" thickBot="1" x14ac:dyDescent="0.25">
      <c r="B22" s="4">
        <v>16</v>
      </c>
      <c r="C22" s="3" t="s">
        <v>26</v>
      </c>
      <c r="D22" s="25">
        <v>34575266.380000003</v>
      </c>
      <c r="E22" s="14">
        <v>24396043.780000001</v>
      </c>
      <c r="F22" s="14">
        <v>7838989.54</v>
      </c>
      <c r="G22" s="14">
        <v>2340233.06</v>
      </c>
      <c r="H22" s="19"/>
      <c r="I22" s="13">
        <v>7294641.6900000004</v>
      </c>
      <c r="J22" s="14">
        <v>2810072.64</v>
      </c>
      <c r="K22" s="14">
        <v>4484569.05</v>
      </c>
      <c r="L22" s="11"/>
      <c r="M22" s="13">
        <v>26588</v>
      </c>
    </row>
    <row r="23" spans="2:13" s="2" customFormat="1" ht="15" customHeight="1" thickBot="1" x14ac:dyDescent="0.25">
      <c r="B23" s="4">
        <v>17</v>
      </c>
      <c r="C23" s="3" t="s">
        <v>27</v>
      </c>
      <c r="D23" s="25">
        <v>45262210.75</v>
      </c>
      <c r="E23" s="14">
        <v>35711069.450000003</v>
      </c>
      <c r="F23" s="14">
        <v>883826.99</v>
      </c>
      <c r="G23" s="14">
        <v>8667314.3100000005</v>
      </c>
      <c r="H23" s="19"/>
      <c r="I23" s="13">
        <v>4038934.71</v>
      </c>
      <c r="J23" s="14">
        <v>9488.2800000000007</v>
      </c>
      <c r="K23" s="14">
        <v>4029446.43</v>
      </c>
      <c r="L23" s="11"/>
      <c r="M23" s="13">
        <v>1032089</v>
      </c>
    </row>
    <row r="24" spans="2:13" s="2" customFormat="1" ht="15" customHeight="1" thickBot="1" x14ac:dyDescent="0.25">
      <c r="B24" s="4">
        <v>18</v>
      </c>
      <c r="C24" s="3" t="s">
        <v>28</v>
      </c>
      <c r="D24" s="25">
        <v>134147644.88</v>
      </c>
      <c r="E24" s="14">
        <v>73366463.489999995</v>
      </c>
      <c r="F24" s="14">
        <v>44851900.189999998</v>
      </c>
      <c r="G24" s="14">
        <v>15929281.199999999</v>
      </c>
      <c r="H24" s="19"/>
      <c r="I24" s="13">
        <v>23719500.07</v>
      </c>
      <c r="J24" s="14">
        <v>929466.9</v>
      </c>
      <c r="K24" s="14">
        <v>22790033.170000002</v>
      </c>
      <c r="L24" s="11"/>
      <c r="M24" s="13">
        <v>4317300</v>
      </c>
    </row>
    <row r="25" spans="2:13" ht="15.75" thickBot="1" x14ac:dyDescent="0.3"/>
    <row r="26" spans="2:13" s="10" customFormat="1" ht="15.75" thickBot="1" x14ac:dyDescent="0.3">
      <c r="B26" s="27"/>
      <c r="C26" s="18" t="s">
        <v>42</v>
      </c>
      <c r="D26" s="32">
        <f>D6+D7+D8+D9+D10+D11+D12+D13+D14+D17+D18+D19+D20+D21+D22+D23+D24</f>
        <v>2556007801.9900002</v>
      </c>
      <c r="E26" s="33">
        <f>E6+E7+E8+E9+E10+E11+E12+E13+E14+E17+E18+E19+E20+E21+E22+E23+E24</f>
        <v>2035600717.28</v>
      </c>
      <c r="F26" s="33">
        <f t="shared" ref="F26:M26" si="0">F6+F7+F8+F9+F10+F11+F12+F13+F14+F17+F18+F19+F20+F21+F22+F23+F24</f>
        <v>84934830.120000005</v>
      </c>
      <c r="G26" s="33">
        <f t="shared" si="0"/>
        <v>435472254.60000008</v>
      </c>
      <c r="H26" s="29"/>
      <c r="I26" s="32">
        <f t="shared" si="0"/>
        <v>376041101.90999991</v>
      </c>
      <c r="J26" s="30">
        <f t="shared" si="0"/>
        <v>113594993.51000001</v>
      </c>
      <c r="K26" s="30">
        <f t="shared" si="0"/>
        <v>262446108.40000004</v>
      </c>
      <c r="L26" s="31"/>
      <c r="M26" s="32">
        <f t="shared" si="0"/>
        <v>13969836</v>
      </c>
    </row>
  </sheetData>
  <mergeCells count="2">
    <mergeCell ref="B5:C5"/>
    <mergeCell ref="B4:C4"/>
  </mergeCells>
  <pageMargins left="0.25" right="0.25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zoomScaleNormal="100" workbookViewId="0">
      <selection activeCell="D50" sqref="D50"/>
    </sheetView>
  </sheetViews>
  <sheetFormatPr defaultRowHeight="15" outlineLevelRow="3" outlineLevelCol="1" x14ac:dyDescent="0.25"/>
  <cols>
    <col min="1" max="1" width="3.85546875" style="8" customWidth="1"/>
    <col min="2" max="2" width="48.7109375" style="8" customWidth="1"/>
    <col min="3" max="3" width="4.42578125" style="8" customWidth="1"/>
    <col min="4" max="4" width="52.140625" style="8" customWidth="1"/>
    <col min="5" max="5" width="19.28515625" style="8" hidden="1" customWidth="1" outlineLevel="1"/>
    <col min="6" max="6" width="22.85546875" style="8" hidden="1" customWidth="1" outlineLevel="1"/>
    <col min="7" max="7" width="19.5703125" style="8" hidden="1" customWidth="1" outlineLevel="1"/>
    <col min="8" max="8" width="14.28515625" style="8" customWidth="1" collapsed="1"/>
    <col min="9" max="9" width="16.85546875" style="8" hidden="1" customWidth="1" outlineLevel="1"/>
    <col min="10" max="10" width="15" style="8" hidden="1" customWidth="1" outlineLevel="1"/>
    <col min="11" max="11" width="15.140625" style="8" hidden="1" customWidth="1" outlineLevel="1"/>
    <col min="12" max="12" width="2.42578125" style="36" customWidth="1" collapsed="1"/>
    <col min="13" max="13" width="17" style="8" customWidth="1" collapsed="1"/>
    <col min="14" max="14" width="15.85546875" style="8" hidden="1" customWidth="1" outlineLevel="1"/>
    <col min="15" max="15" width="16.7109375" style="8" hidden="1" customWidth="1" outlineLevel="1"/>
    <col min="16" max="16" width="2.140625" style="8" customWidth="1" collapsed="1"/>
    <col min="17" max="17" width="11.42578125" style="8" customWidth="1"/>
    <col min="18" max="18" width="12.42578125" style="8" customWidth="1"/>
    <col min="19" max="16384" width="9.140625" style="8"/>
  </cols>
  <sheetData>
    <row r="1" spans="1:18" x14ac:dyDescent="0.25">
      <c r="L1" s="8"/>
    </row>
    <row r="2" spans="1:18" s="2" customFormat="1" ht="12" x14ac:dyDescent="0.2">
      <c r="A2" s="1" t="s">
        <v>65</v>
      </c>
      <c r="P2" s="10"/>
    </row>
    <row r="3" spans="1:18" s="2" customFormat="1" ht="12.75" thickBot="1" x14ac:dyDescent="0.25">
      <c r="P3" s="10"/>
    </row>
    <row r="4" spans="1:18" s="2" customFormat="1" ht="24.75" customHeight="1" thickBot="1" x14ac:dyDescent="0.25">
      <c r="A4" s="61" t="s">
        <v>58</v>
      </c>
      <c r="B4" s="62"/>
      <c r="C4" s="59" t="s">
        <v>8</v>
      </c>
      <c r="D4" s="60"/>
      <c r="E4" s="39" t="s">
        <v>9</v>
      </c>
      <c r="F4" s="39" t="s">
        <v>10</v>
      </c>
      <c r="G4" s="39" t="s">
        <v>11</v>
      </c>
      <c r="H4" s="5" t="s">
        <v>3</v>
      </c>
      <c r="I4" s="5" t="s">
        <v>0</v>
      </c>
      <c r="J4" s="5" t="s">
        <v>1</v>
      </c>
      <c r="K4" s="5" t="s">
        <v>2</v>
      </c>
      <c r="M4" s="5" t="s">
        <v>50</v>
      </c>
      <c r="N4" s="5" t="s">
        <v>4</v>
      </c>
      <c r="O4" s="38" t="s">
        <v>5</v>
      </c>
      <c r="P4" s="9"/>
      <c r="Q4" s="5" t="s">
        <v>6</v>
      </c>
      <c r="R4" s="5" t="s">
        <v>7</v>
      </c>
    </row>
    <row r="5" spans="1:18" s="2" customFormat="1" ht="15" customHeight="1" thickBot="1" x14ac:dyDescent="0.25">
      <c r="A5" s="3" t="s">
        <v>30</v>
      </c>
      <c r="B5" s="3" t="s">
        <v>29</v>
      </c>
      <c r="C5" s="37" t="s">
        <v>52</v>
      </c>
      <c r="D5" s="3" t="s">
        <v>64</v>
      </c>
      <c r="E5" s="54"/>
      <c r="F5" s="54"/>
      <c r="G5" s="54"/>
      <c r="H5" s="13">
        <f>H6+H15+H21</f>
        <v>1306175347.6500001</v>
      </c>
      <c r="I5" s="13">
        <f t="shared" ref="I5:R5" si="0">I6+I15+I21</f>
        <v>1288499592.1199999</v>
      </c>
      <c r="J5" s="13">
        <f t="shared" si="0"/>
        <v>3353299.03</v>
      </c>
      <c r="K5" s="13">
        <f t="shared" si="0"/>
        <v>14322456.5</v>
      </c>
      <c r="M5" s="13">
        <f t="shared" si="0"/>
        <v>1277263078.9700003</v>
      </c>
      <c r="N5" s="13">
        <f t="shared" si="0"/>
        <v>48509232.939999998</v>
      </c>
      <c r="O5" s="13">
        <f t="shared" si="0"/>
        <v>1228753846.05</v>
      </c>
      <c r="P5" s="9"/>
      <c r="Q5" s="13">
        <f t="shared" si="0"/>
        <v>1475192</v>
      </c>
      <c r="R5" s="13">
        <f t="shared" si="0"/>
        <v>5461501</v>
      </c>
    </row>
    <row r="6" spans="1:18" s="7" customFormat="1" ht="15" hidden="1" customHeight="1" outlineLevel="1" thickBot="1" x14ac:dyDescent="0.25">
      <c r="A6" s="3" t="s">
        <v>30</v>
      </c>
      <c r="B6" s="3" t="s">
        <v>31</v>
      </c>
      <c r="C6" s="3" t="s">
        <v>32</v>
      </c>
      <c r="D6" s="3" t="s">
        <v>63</v>
      </c>
      <c r="E6" s="54"/>
      <c r="F6" s="54"/>
      <c r="G6" s="54"/>
      <c r="H6" s="13">
        <f>H7+H8+H9+H10+H11+H12+H13+H14</f>
        <v>484271830.25</v>
      </c>
      <c r="I6" s="13">
        <f t="shared" ref="I6:K6" si="1">I7+I8+I9+I10+I11+I12+I13+I14</f>
        <v>478415647.56</v>
      </c>
      <c r="J6" s="13">
        <f t="shared" si="1"/>
        <v>1357145.3299999998</v>
      </c>
      <c r="K6" s="13">
        <f t="shared" si="1"/>
        <v>4499037.3600000003</v>
      </c>
      <c r="L6" s="40"/>
      <c r="M6" s="13">
        <f t="shared" ref="M6:O6" si="2">M7+M8+M9+M10+M11+M12+M13+M14</f>
        <v>553293533.94000006</v>
      </c>
      <c r="N6" s="6">
        <f t="shared" si="2"/>
        <v>19963076.649999999</v>
      </c>
      <c r="O6" s="6">
        <f t="shared" si="2"/>
        <v>533330457.29999995</v>
      </c>
      <c r="P6" s="9"/>
      <c r="Q6" s="13">
        <f t="shared" ref="Q6:R6" si="3">Q7+Q8+Q9+Q10+Q11+Q12+Q13+Q14</f>
        <v>1197133</v>
      </c>
      <c r="R6" s="13">
        <f t="shared" si="3"/>
        <v>2700569</v>
      </c>
    </row>
    <row r="7" spans="1:18" s="48" customFormat="1" ht="15" hidden="1" customHeight="1" outlineLevel="2" thickBot="1" x14ac:dyDescent="0.25">
      <c r="A7" s="41" t="s">
        <v>30</v>
      </c>
      <c r="B7" s="41" t="s">
        <v>31</v>
      </c>
      <c r="C7" s="42" t="s">
        <v>32</v>
      </c>
      <c r="D7" s="41" t="s">
        <v>33</v>
      </c>
      <c r="E7" s="55" t="s">
        <v>44</v>
      </c>
      <c r="F7" s="55" t="s">
        <v>48</v>
      </c>
      <c r="G7" s="55" t="s">
        <v>46</v>
      </c>
      <c r="H7" s="43">
        <v>11754649.630000001</v>
      </c>
      <c r="I7" s="44">
        <v>10185903</v>
      </c>
      <c r="J7" s="44">
        <v>343738.53</v>
      </c>
      <c r="K7" s="44">
        <v>1225008.1000000001</v>
      </c>
      <c r="L7" s="45"/>
      <c r="M7" s="43">
        <v>0</v>
      </c>
      <c r="N7" s="44">
        <v>0</v>
      </c>
      <c r="O7" s="46">
        <v>0</v>
      </c>
      <c r="P7" s="47"/>
      <c r="Q7" s="43">
        <v>64087</v>
      </c>
      <c r="R7" s="43">
        <v>71532</v>
      </c>
    </row>
    <row r="8" spans="1:18" s="48" customFormat="1" ht="15" hidden="1" customHeight="1" outlineLevel="2" thickBot="1" x14ac:dyDescent="0.25">
      <c r="A8" s="41" t="s">
        <v>30</v>
      </c>
      <c r="B8" s="41" t="s">
        <v>31</v>
      </c>
      <c r="C8" s="42" t="s">
        <v>32</v>
      </c>
      <c r="D8" s="41" t="s">
        <v>33</v>
      </c>
      <c r="E8" s="55" t="s">
        <v>44</v>
      </c>
      <c r="F8" s="55" t="s">
        <v>49</v>
      </c>
      <c r="G8" s="55" t="s">
        <v>46</v>
      </c>
      <c r="H8" s="43">
        <v>44703116.270000003</v>
      </c>
      <c r="I8" s="44">
        <v>42543073.289999999</v>
      </c>
      <c r="J8" s="44">
        <v>1333.88</v>
      </c>
      <c r="K8" s="44">
        <v>2158709.1</v>
      </c>
      <c r="L8" s="45"/>
      <c r="M8" s="43">
        <v>0</v>
      </c>
      <c r="N8" s="44">
        <v>0</v>
      </c>
      <c r="O8" s="46">
        <v>0</v>
      </c>
      <c r="P8" s="47"/>
      <c r="Q8" s="43">
        <v>601420</v>
      </c>
      <c r="R8" s="43">
        <v>611279</v>
      </c>
    </row>
    <row r="9" spans="1:18" s="48" customFormat="1" ht="15" hidden="1" customHeight="1" outlineLevel="2" thickBot="1" x14ac:dyDescent="0.25">
      <c r="A9" s="41" t="s">
        <v>30</v>
      </c>
      <c r="B9" s="41" t="s">
        <v>31</v>
      </c>
      <c r="C9" s="42" t="s">
        <v>32</v>
      </c>
      <c r="D9" s="41" t="s">
        <v>33</v>
      </c>
      <c r="E9" s="55" t="s">
        <v>44</v>
      </c>
      <c r="F9" s="55" t="s">
        <v>48</v>
      </c>
      <c r="G9" s="55" t="s">
        <v>46</v>
      </c>
      <c r="H9" s="43">
        <v>13399356.710000001</v>
      </c>
      <c r="I9" s="44">
        <v>13012904.800000001</v>
      </c>
      <c r="J9" s="44">
        <v>182.55</v>
      </c>
      <c r="K9" s="44">
        <v>386269.36</v>
      </c>
      <c r="L9" s="45"/>
      <c r="M9" s="43">
        <v>0</v>
      </c>
      <c r="N9" s="44">
        <v>0</v>
      </c>
      <c r="O9" s="46">
        <v>0</v>
      </c>
      <c r="P9" s="47"/>
      <c r="Q9" s="43">
        <v>45900</v>
      </c>
      <c r="R9" s="43">
        <v>45497</v>
      </c>
    </row>
    <row r="10" spans="1:18" s="48" customFormat="1" ht="15" hidden="1" customHeight="1" outlineLevel="2" thickBot="1" x14ac:dyDescent="0.25">
      <c r="A10" s="41" t="s">
        <v>30</v>
      </c>
      <c r="B10" s="41" t="s">
        <v>31</v>
      </c>
      <c r="C10" s="42" t="s">
        <v>32</v>
      </c>
      <c r="D10" s="41" t="s">
        <v>33</v>
      </c>
      <c r="E10" s="55" t="s">
        <v>44</v>
      </c>
      <c r="F10" s="55" t="s">
        <v>49</v>
      </c>
      <c r="G10" s="55" t="s">
        <v>46</v>
      </c>
      <c r="H10" s="43">
        <v>151255810.19999999</v>
      </c>
      <c r="I10" s="44">
        <v>150760196.99000001</v>
      </c>
      <c r="J10" s="44">
        <v>2908.41</v>
      </c>
      <c r="K10" s="44">
        <v>492704.8</v>
      </c>
      <c r="L10" s="45"/>
      <c r="M10" s="43">
        <v>0</v>
      </c>
      <c r="N10" s="44">
        <v>0</v>
      </c>
      <c r="O10" s="46">
        <v>0</v>
      </c>
      <c r="P10" s="47"/>
      <c r="Q10" s="43">
        <v>441902</v>
      </c>
      <c r="R10" s="43">
        <v>449846</v>
      </c>
    </row>
    <row r="11" spans="1:18" s="48" customFormat="1" ht="15" hidden="1" customHeight="1" outlineLevel="2" thickBot="1" x14ac:dyDescent="0.25">
      <c r="A11" s="41" t="s">
        <v>30</v>
      </c>
      <c r="B11" s="41" t="s">
        <v>31</v>
      </c>
      <c r="C11" s="42" t="s">
        <v>32</v>
      </c>
      <c r="D11" s="41" t="s">
        <v>33</v>
      </c>
      <c r="E11" s="55" t="s">
        <v>45</v>
      </c>
      <c r="F11" s="55" t="s">
        <v>43</v>
      </c>
      <c r="G11" s="55" t="s">
        <v>43</v>
      </c>
      <c r="H11" s="43">
        <v>144845706.06999999</v>
      </c>
      <c r="I11" s="44">
        <v>143631398.66999999</v>
      </c>
      <c r="J11" s="44">
        <v>1008398.7</v>
      </c>
      <c r="K11" s="44">
        <v>205908.7</v>
      </c>
      <c r="L11" s="45"/>
      <c r="M11" s="43">
        <v>62292992.289999999</v>
      </c>
      <c r="N11" s="44">
        <v>13576772.74</v>
      </c>
      <c r="O11" s="46">
        <v>48716219.560000002</v>
      </c>
      <c r="P11" s="47"/>
      <c r="Q11" s="43">
        <v>17753</v>
      </c>
      <c r="R11" s="43">
        <v>1484274</v>
      </c>
    </row>
    <row r="12" spans="1:18" s="48" customFormat="1" ht="15" hidden="1" customHeight="1" outlineLevel="2" thickBot="1" x14ac:dyDescent="0.25">
      <c r="A12" s="41" t="s">
        <v>30</v>
      </c>
      <c r="B12" s="41" t="s">
        <v>31</v>
      </c>
      <c r="C12" s="42" t="s">
        <v>32</v>
      </c>
      <c r="D12" s="41" t="s">
        <v>33</v>
      </c>
      <c r="E12" s="55" t="s">
        <v>44</v>
      </c>
      <c r="F12" s="55" t="s">
        <v>48</v>
      </c>
      <c r="G12" s="55" t="s">
        <v>47</v>
      </c>
      <c r="H12" s="43">
        <v>118313191.37</v>
      </c>
      <c r="I12" s="44">
        <v>118282170.81</v>
      </c>
      <c r="J12" s="44">
        <v>583.26</v>
      </c>
      <c r="K12" s="44">
        <v>30437.3</v>
      </c>
      <c r="L12" s="45"/>
      <c r="M12" s="43">
        <v>0</v>
      </c>
      <c r="N12" s="44">
        <v>0</v>
      </c>
      <c r="O12" s="46">
        <v>0</v>
      </c>
      <c r="P12" s="47"/>
      <c r="Q12" s="43">
        <v>26071</v>
      </c>
      <c r="R12" s="43">
        <v>38141</v>
      </c>
    </row>
    <row r="13" spans="1:18" s="48" customFormat="1" ht="15" hidden="1" customHeight="1" outlineLevel="2" thickBot="1" x14ac:dyDescent="0.25">
      <c r="A13" s="41" t="s">
        <v>30</v>
      </c>
      <c r="B13" s="41" t="s">
        <v>31</v>
      </c>
      <c r="C13" s="42" t="s">
        <v>32</v>
      </c>
      <c r="D13" s="41" t="s">
        <v>33</v>
      </c>
      <c r="E13" s="55" t="s">
        <v>44</v>
      </c>
      <c r="F13" s="55" t="s">
        <v>43</v>
      </c>
      <c r="G13" s="55" t="s">
        <v>47</v>
      </c>
      <c r="H13" s="43">
        <v>0</v>
      </c>
      <c r="I13" s="44">
        <v>0</v>
      </c>
      <c r="J13" s="44">
        <v>0</v>
      </c>
      <c r="K13" s="44">
        <v>0</v>
      </c>
      <c r="L13" s="45"/>
      <c r="M13" s="13">
        <v>87430645.530000001</v>
      </c>
      <c r="N13" s="44">
        <v>0</v>
      </c>
      <c r="O13" s="46">
        <v>87430645.530000001</v>
      </c>
      <c r="P13" s="47"/>
      <c r="Q13" s="13">
        <v>0</v>
      </c>
      <c r="R13" s="13">
        <v>0</v>
      </c>
    </row>
    <row r="14" spans="1:18" s="48" customFormat="1" ht="15" hidden="1" customHeight="1" outlineLevel="2" thickBot="1" x14ac:dyDescent="0.25">
      <c r="A14" s="41" t="s">
        <v>30</v>
      </c>
      <c r="B14" s="41" t="s">
        <v>31</v>
      </c>
      <c r="C14" s="42" t="s">
        <v>32</v>
      </c>
      <c r="D14" s="41" t="s">
        <v>33</v>
      </c>
      <c r="E14" s="55" t="s">
        <v>44</v>
      </c>
      <c r="F14" s="55" t="s">
        <v>43</v>
      </c>
      <c r="G14" s="55" t="s">
        <v>46</v>
      </c>
      <c r="H14" s="43">
        <v>0</v>
      </c>
      <c r="I14" s="44">
        <v>0</v>
      </c>
      <c r="J14" s="44">
        <v>0</v>
      </c>
      <c r="K14" s="44">
        <v>0</v>
      </c>
      <c r="L14" s="45"/>
      <c r="M14" s="13">
        <v>403569896.12</v>
      </c>
      <c r="N14" s="44">
        <v>6386303.9100000001</v>
      </c>
      <c r="O14" s="46">
        <v>397183592.20999998</v>
      </c>
      <c r="P14" s="47"/>
      <c r="Q14" s="13">
        <v>0</v>
      </c>
      <c r="R14" s="13">
        <v>0</v>
      </c>
    </row>
    <row r="15" spans="1:18" s="7" customFormat="1" ht="15" hidden="1" customHeight="1" outlineLevel="1" collapsed="1" thickBot="1" x14ac:dyDescent="0.25">
      <c r="A15" s="3" t="s">
        <v>30</v>
      </c>
      <c r="B15" s="3" t="s">
        <v>31</v>
      </c>
      <c r="C15" s="3" t="s">
        <v>34</v>
      </c>
      <c r="D15" s="3" t="s">
        <v>35</v>
      </c>
      <c r="E15" s="54"/>
      <c r="F15" s="54"/>
      <c r="G15" s="54"/>
      <c r="H15" s="13">
        <f>H16+H17+H18+H19+H20</f>
        <v>164940342.09</v>
      </c>
      <c r="I15" s="13">
        <f t="shared" ref="I15:R15" si="4">I16+I17+I18+I19+I20</f>
        <v>164402235.42000002</v>
      </c>
      <c r="J15" s="13">
        <f t="shared" si="4"/>
        <v>6368.34</v>
      </c>
      <c r="K15" s="13">
        <f t="shared" si="4"/>
        <v>531738.32999999996</v>
      </c>
      <c r="L15" s="45"/>
      <c r="M15" s="13">
        <f t="shared" si="4"/>
        <v>258420295.66000003</v>
      </c>
      <c r="N15" s="6">
        <f t="shared" si="4"/>
        <v>138166.19</v>
      </c>
      <c r="O15" s="6">
        <f t="shared" si="4"/>
        <v>258282129.47</v>
      </c>
      <c r="P15" s="47"/>
      <c r="Q15" s="13">
        <f t="shared" si="4"/>
        <v>266931</v>
      </c>
      <c r="R15" s="13">
        <f t="shared" si="4"/>
        <v>280115</v>
      </c>
    </row>
    <row r="16" spans="1:18" s="2" customFormat="1" ht="15" hidden="1" customHeight="1" outlineLevel="2" thickBot="1" x14ac:dyDescent="0.25">
      <c r="A16" s="41" t="s">
        <v>30</v>
      </c>
      <c r="B16" s="41" t="s">
        <v>31</v>
      </c>
      <c r="C16" s="42" t="s">
        <v>34</v>
      </c>
      <c r="D16" s="41" t="s">
        <v>35</v>
      </c>
      <c r="E16" s="41" t="s">
        <v>44</v>
      </c>
      <c r="F16" s="41" t="s">
        <v>48</v>
      </c>
      <c r="G16" s="41" t="s">
        <v>47</v>
      </c>
      <c r="H16" s="43">
        <v>37017894.700000003</v>
      </c>
      <c r="I16" s="44">
        <v>36986342.990000002</v>
      </c>
      <c r="J16" s="44">
        <v>1705.85</v>
      </c>
      <c r="K16" s="44">
        <v>29845.86</v>
      </c>
      <c r="L16" s="45"/>
      <c r="M16" s="43">
        <v>0</v>
      </c>
      <c r="N16" s="44">
        <v>0</v>
      </c>
      <c r="O16" s="46">
        <v>0</v>
      </c>
      <c r="P16" s="47"/>
      <c r="Q16" s="43">
        <v>4397</v>
      </c>
      <c r="R16" s="43">
        <v>16408</v>
      </c>
    </row>
    <row r="17" spans="1:18" s="2" customFormat="1" ht="15" hidden="1" customHeight="1" outlineLevel="2" thickBot="1" x14ac:dyDescent="0.25">
      <c r="A17" s="41" t="s">
        <v>30</v>
      </c>
      <c r="B17" s="41" t="s">
        <v>31</v>
      </c>
      <c r="C17" s="42" t="s">
        <v>34</v>
      </c>
      <c r="D17" s="41" t="s">
        <v>35</v>
      </c>
      <c r="E17" s="41" t="s">
        <v>44</v>
      </c>
      <c r="F17" s="41" t="s">
        <v>48</v>
      </c>
      <c r="G17" s="41" t="s">
        <v>46</v>
      </c>
      <c r="H17" s="43">
        <v>12124862.779999999</v>
      </c>
      <c r="I17" s="44">
        <v>11783909.289999999</v>
      </c>
      <c r="J17" s="44">
        <v>273.60000000000002</v>
      </c>
      <c r="K17" s="44">
        <v>340679.89</v>
      </c>
      <c r="L17" s="45"/>
      <c r="M17" s="43">
        <v>0</v>
      </c>
      <c r="N17" s="44">
        <v>0</v>
      </c>
      <c r="O17" s="46">
        <v>0</v>
      </c>
      <c r="P17" s="47"/>
      <c r="Q17" s="43">
        <v>14508</v>
      </c>
      <c r="R17" s="43">
        <v>14509</v>
      </c>
    </row>
    <row r="18" spans="1:18" s="2" customFormat="1" ht="15" hidden="1" customHeight="1" outlineLevel="2" thickBot="1" x14ac:dyDescent="0.25">
      <c r="A18" s="41" t="s">
        <v>30</v>
      </c>
      <c r="B18" s="41" t="s">
        <v>31</v>
      </c>
      <c r="C18" s="42" t="s">
        <v>34</v>
      </c>
      <c r="D18" s="41" t="s">
        <v>35</v>
      </c>
      <c r="E18" s="41" t="s">
        <v>44</v>
      </c>
      <c r="F18" s="41" t="s">
        <v>49</v>
      </c>
      <c r="G18" s="41" t="s">
        <v>46</v>
      </c>
      <c r="H18" s="43">
        <v>115797584.61</v>
      </c>
      <c r="I18" s="44">
        <v>115631983.14</v>
      </c>
      <c r="J18" s="44">
        <v>4388.8900000000003</v>
      </c>
      <c r="K18" s="44">
        <v>161212.57999999999</v>
      </c>
      <c r="L18" s="45"/>
      <c r="M18" s="43">
        <v>0</v>
      </c>
      <c r="N18" s="44">
        <v>0</v>
      </c>
      <c r="O18" s="46">
        <v>0</v>
      </c>
      <c r="P18" s="47"/>
      <c r="Q18" s="43">
        <v>248026</v>
      </c>
      <c r="R18" s="43">
        <v>249198</v>
      </c>
    </row>
    <row r="19" spans="1:18" s="2" customFormat="1" ht="15" hidden="1" customHeight="1" outlineLevel="2" thickBot="1" x14ac:dyDescent="0.25">
      <c r="A19" s="41" t="s">
        <v>30</v>
      </c>
      <c r="B19" s="41" t="s">
        <v>31</v>
      </c>
      <c r="C19" s="42" t="s">
        <v>34</v>
      </c>
      <c r="D19" s="41" t="s">
        <v>35</v>
      </c>
      <c r="E19" s="41" t="s">
        <v>44</v>
      </c>
      <c r="F19" s="55"/>
      <c r="G19" s="41" t="s">
        <v>47</v>
      </c>
      <c r="H19" s="13">
        <v>0</v>
      </c>
      <c r="I19" s="44">
        <v>0</v>
      </c>
      <c r="J19" s="44">
        <v>0</v>
      </c>
      <c r="K19" s="44">
        <v>0</v>
      </c>
      <c r="L19" s="45"/>
      <c r="M19" s="13">
        <v>133158832.98</v>
      </c>
      <c r="N19" s="44">
        <v>0</v>
      </c>
      <c r="O19" s="46">
        <v>133158832.98</v>
      </c>
      <c r="P19" s="47"/>
      <c r="Q19" s="13">
        <v>0</v>
      </c>
      <c r="R19" s="13">
        <v>0</v>
      </c>
    </row>
    <row r="20" spans="1:18" s="2" customFormat="1" ht="15" hidden="1" customHeight="1" outlineLevel="2" thickBot="1" x14ac:dyDescent="0.25">
      <c r="A20" s="41" t="s">
        <v>30</v>
      </c>
      <c r="B20" s="41" t="s">
        <v>31</v>
      </c>
      <c r="C20" s="42" t="s">
        <v>34</v>
      </c>
      <c r="D20" s="41" t="s">
        <v>35</v>
      </c>
      <c r="E20" s="41" t="s">
        <v>44</v>
      </c>
      <c r="F20" s="55"/>
      <c r="G20" s="41" t="s">
        <v>46</v>
      </c>
      <c r="H20" s="13">
        <v>0</v>
      </c>
      <c r="I20" s="44">
        <v>0</v>
      </c>
      <c r="J20" s="44">
        <v>0</v>
      </c>
      <c r="K20" s="44">
        <v>0</v>
      </c>
      <c r="L20" s="45"/>
      <c r="M20" s="13">
        <v>125261462.68000001</v>
      </c>
      <c r="N20" s="44">
        <v>138166.19</v>
      </c>
      <c r="O20" s="46">
        <v>125123296.48999999</v>
      </c>
      <c r="P20" s="47"/>
      <c r="Q20" s="13">
        <v>0</v>
      </c>
      <c r="R20" s="13">
        <v>0</v>
      </c>
    </row>
    <row r="21" spans="1:18" s="7" customFormat="1" ht="15" hidden="1" customHeight="1" outlineLevel="1" collapsed="1" thickBot="1" x14ac:dyDescent="0.25">
      <c r="A21" s="3" t="s">
        <v>30</v>
      </c>
      <c r="B21" s="3" t="s">
        <v>31</v>
      </c>
      <c r="C21" s="3" t="s">
        <v>36</v>
      </c>
      <c r="D21" s="3" t="s">
        <v>37</v>
      </c>
      <c r="E21" s="54"/>
      <c r="F21" s="54"/>
      <c r="G21" s="54"/>
      <c r="H21" s="13">
        <f>H22+H23+H24+H25</f>
        <v>656963175.30999994</v>
      </c>
      <c r="I21" s="13">
        <f t="shared" ref="I21:R21" si="5">I22+I23+I24+I25</f>
        <v>645681709.13999999</v>
      </c>
      <c r="J21" s="13">
        <f t="shared" si="5"/>
        <v>1989785.3599999999</v>
      </c>
      <c r="K21" s="13">
        <f t="shared" si="5"/>
        <v>9291680.8099999987</v>
      </c>
      <c r="L21" s="45"/>
      <c r="M21" s="13">
        <f t="shared" si="5"/>
        <v>465549249.37</v>
      </c>
      <c r="N21" s="13">
        <f t="shared" si="5"/>
        <v>28407990.100000001</v>
      </c>
      <c r="O21" s="13">
        <f t="shared" si="5"/>
        <v>437141259.27999997</v>
      </c>
      <c r="P21" s="47"/>
      <c r="Q21" s="13">
        <f t="shared" si="5"/>
        <v>11128</v>
      </c>
      <c r="R21" s="13">
        <f t="shared" si="5"/>
        <v>2480817</v>
      </c>
    </row>
    <row r="22" spans="1:18" s="2" customFormat="1" ht="15" hidden="1" customHeight="1" outlineLevel="3" thickBot="1" x14ac:dyDescent="0.25">
      <c r="A22" s="42" t="s">
        <v>30</v>
      </c>
      <c r="B22" s="41" t="s">
        <v>31</v>
      </c>
      <c r="C22" s="42" t="s">
        <v>36</v>
      </c>
      <c r="D22" s="41" t="s">
        <v>37</v>
      </c>
      <c r="E22" s="41" t="s">
        <v>45</v>
      </c>
      <c r="F22" s="55"/>
      <c r="G22" s="55"/>
      <c r="H22" s="43">
        <v>163384035.16999999</v>
      </c>
      <c r="I22" s="44">
        <v>160776113.11000001</v>
      </c>
      <c r="J22" s="44">
        <v>1965161.21</v>
      </c>
      <c r="K22" s="44">
        <v>642760.85</v>
      </c>
      <c r="L22" s="45"/>
      <c r="M22" s="43">
        <v>129628707.56</v>
      </c>
      <c r="N22" s="44">
        <v>11277595.300000001</v>
      </c>
      <c r="O22" s="46">
        <v>118351112.27</v>
      </c>
      <c r="P22" s="47"/>
      <c r="Q22" s="43">
        <v>11128</v>
      </c>
      <c r="R22" s="43">
        <v>1707893</v>
      </c>
    </row>
    <row r="23" spans="1:18" s="2" customFormat="1" ht="15" hidden="1" customHeight="1" outlineLevel="3" thickBot="1" x14ac:dyDescent="0.25">
      <c r="A23" s="42" t="s">
        <v>30</v>
      </c>
      <c r="B23" s="41" t="s">
        <v>31</v>
      </c>
      <c r="C23" s="42" t="s">
        <v>36</v>
      </c>
      <c r="D23" s="41" t="s">
        <v>37</v>
      </c>
      <c r="E23" s="41" t="s">
        <v>44</v>
      </c>
      <c r="F23" s="41" t="s">
        <v>48</v>
      </c>
      <c r="G23" s="55"/>
      <c r="H23" s="43">
        <v>62656402.869999997</v>
      </c>
      <c r="I23" s="44">
        <v>62170942.729999997</v>
      </c>
      <c r="J23" s="44">
        <v>2361.4</v>
      </c>
      <c r="K23" s="44">
        <v>483098.74</v>
      </c>
      <c r="L23" s="45"/>
      <c r="M23" s="43">
        <v>0</v>
      </c>
      <c r="N23" s="44">
        <v>0</v>
      </c>
      <c r="O23" s="46">
        <v>0</v>
      </c>
      <c r="P23" s="47"/>
      <c r="Q23" s="43">
        <v>0</v>
      </c>
      <c r="R23" s="43">
        <v>80623</v>
      </c>
    </row>
    <row r="24" spans="1:18" s="2" customFormat="1" ht="15" hidden="1" customHeight="1" outlineLevel="3" thickBot="1" x14ac:dyDescent="0.25">
      <c r="A24" s="42" t="s">
        <v>30</v>
      </c>
      <c r="B24" s="41" t="s">
        <v>31</v>
      </c>
      <c r="C24" s="42" t="s">
        <v>36</v>
      </c>
      <c r="D24" s="41" t="s">
        <v>37</v>
      </c>
      <c r="E24" s="41" t="s">
        <v>44</v>
      </c>
      <c r="F24" s="41" t="s">
        <v>49</v>
      </c>
      <c r="G24" s="55"/>
      <c r="H24" s="43">
        <v>430922737.26999998</v>
      </c>
      <c r="I24" s="44">
        <v>422734653.30000001</v>
      </c>
      <c r="J24" s="44">
        <v>22262.75</v>
      </c>
      <c r="K24" s="44">
        <v>8165821.2199999997</v>
      </c>
      <c r="L24" s="45"/>
      <c r="M24" s="43">
        <v>85843591.079999998</v>
      </c>
      <c r="N24" s="44">
        <v>1669643.45</v>
      </c>
      <c r="O24" s="46">
        <v>84173947.629999995</v>
      </c>
      <c r="P24" s="47"/>
      <c r="Q24" s="43">
        <v>0</v>
      </c>
      <c r="R24" s="43">
        <v>692301</v>
      </c>
    </row>
    <row r="25" spans="1:18" s="2" customFormat="1" ht="15" hidden="1" customHeight="1" outlineLevel="3" thickBot="1" x14ac:dyDescent="0.25">
      <c r="A25" s="42" t="s">
        <v>30</v>
      </c>
      <c r="B25" s="41" t="s">
        <v>31</v>
      </c>
      <c r="C25" s="42" t="s">
        <v>36</v>
      </c>
      <c r="D25" s="41" t="s">
        <v>37</v>
      </c>
      <c r="E25" s="41" t="s">
        <v>44</v>
      </c>
      <c r="F25" s="55"/>
      <c r="G25" s="55"/>
      <c r="H25" s="43">
        <v>0</v>
      </c>
      <c r="I25" s="44">
        <v>0</v>
      </c>
      <c r="J25" s="44">
        <v>0</v>
      </c>
      <c r="K25" s="44">
        <v>0</v>
      </c>
      <c r="L25" s="45"/>
      <c r="M25" s="43">
        <v>250076950.72999999</v>
      </c>
      <c r="N25" s="44">
        <v>15460751.35</v>
      </c>
      <c r="O25" s="46">
        <v>234616199.38</v>
      </c>
      <c r="P25" s="47"/>
      <c r="Q25" s="43">
        <v>0</v>
      </c>
      <c r="R25" s="43">
        <v>0</v>
      </c>
    </row>
    <row r="26" spans="1:18" s="7" customFormat="1" ht="12.75" collapsed="1" thickBot="1" x14ac:dyDescent="0.25">
      <c r="A26" s="3" t="s">
        <v>38</v>
      </c>
      <c r="B26" s="3" t="s">
        <v>59</v>
      </c>
      <c r="C26" s="56"/>
      <c r="D26" s="57"/>
      <c r="E26" s="57"/>
      <c r="F26" s="57"/>
      <c r="G26" s="57"/>
      <c r="H26" s="13">
        <f>H27+H28+H29+H30+H31+H32+H33</f>
        <v>367780341.42000002</v>
      </c>
      <c r="I26" s="49">
        <f t="shared" ref="I26:R26" si="6">I27+I28+I29+I30+I31+I32+I33</f>
        <v>367245592.36000001</v>
      </c>
      <c r="J26" s="49">
        <f t="shared" si="6"/>
        <v>0</v>
      </c>
      <c r="K26" s="49">
        <f t="shared" si="6"/>
        <v>534749.05999999994</v>
      </c>
      <c r="L26" s="45"/>
      <c r="M26" s="13">
        <f t="shared" si="6"/>
        <v>319591221.38</v>
      </c>
      <c r="N26" s="49">
        <f t="shared" si="6"/>
        <v>0</v>
      </c>
      <c r="O26" s="49">
        <f t="shared" si="6"/>
        <v>319591221.38</v>
      </c>
      <c r="P26" s="47"/>
      <c r="Q26" s="13">
        <f t="shared" si="6"/>
        <v>332753</v>
      </c>
      <c r="R26" s="13">
        <f t="shared" si="6"/>
        <v>331173</v>
      </c>
    </row>
    <row r="27" spans="1:18" s="2" customFormat="1" ht="15" hidden="1" customHeight="1" outlineLevel="1" thickBot="1" x14ac:dyDescent="0.25">
      <c r="A27" s="42" t="s">
        <v>38</v>
      </c>
      <c r="B27" s="42" t="s">
        <v>57</v>
      </c>
      <c r="C27" s="58"/>
      <c r="D27" s="55"/>
      <c r="E27" s="41" t="s">
        <v>45</v>
      </c>
      <c r="F27" s="41" t="s">
        <v>48</v>
      </c>
      <c r="G27" s="41" t="s">
        <v>46</v>
      </c>
      <c r="H27" s="44">
        <v>21310853.219999999</v>
      </c>
      <c r="I27" s="44">
        <v>21178357.640000001</v>
      </c>
      <c r="J27" s="44">
        <v>0</v>
      </c>
      <c r="K27" s="44">
        <v>132495.57999999999</v>
      </c>
      <c r="L27" s="45"/>
      <c r="M27" s="13">
        <v>0</v>
      </c>
      <c r="N27" s="44">
        <v>0</v>
      </c>
      <c r="O27" s="46">
        <v>0</v>
      </c>
      <c r="P27" s="47"/>
      <c r="Q27" s="44">
        <v>8582</v>
      </c>
      <c r="R27" s="44">
        <v>8582</v>
      </c>
    </row>
    <row r="28" spans="1:18" s="2" customFormat="1" ht="15" hidden="1" customHeight="1" outlineLevel="1" thickBot="1" x14ac:dyDescent="0.25">
      <c r="A28" s="42" t="s">
        <v>38</v>
      </c>
      <c r="B28" s="42" t="s">
        <v>57</v>
      </c>
      <c r="C28" s="58"/>
      <c r="D28" s="55"/>
      <c r="E28" s="41" t="s">
        <v>45</v>
      </c>
      <c r="F28" s="41" t="s">
        <v>49</v>
      </c>
      <c r="G28" s="41" t="s">
        <v>46</v>
      </c>
      <c r="H28" s="44">
        <v>112594729.76000001</v>
      </c>
      <c r="I28" s="44">
        <v>112293123.88</v>
      </c>
      <c r="J28" s="44">
        <v>0</v>
      </c>
      <c r="K28" s="44">
        <v>301605.88</v>
      </c>
      <c r="L28" s="45"/>
      <c r="M28" s="13">
        <v>0</v>
      </c>
      <c r="N28" s="44">
        <v>0</v>
      </c>
      <c r="O28" s="46">
        <v>0</v>
      </c>
      <c r="P28" s="47"/>
      <c r="Q28" s="44">
        <v>206558</v>
      </c>
      <c r="R28" s="44">
        <v>209858</v>
      </c>
    </row>
    <row r="29" spans="1:18" s="2" customFormat="1" ht="15" hidden="1" customHeight="1" outlineLevel="1" thickBot="1" x14ac:dyDescent="0.25">
      <c r="A29" s="42" t="s">
        <v>38</v>
      </c>
      <c r="B29" s="42" t="s">
        <v>57</v>
      </c>
      <c r="C29" s="58"/>
      <c r="D29" s="55"/>
      <c r="E29" s="41" t="s">
        <v>45</v>
      </c>
      <c r="F29" s="55"/>
      <c r="G29" s="41" t="s">
        <v>47</v>
      </c>
      <c r="H29" s="44">
        <v>233874758.44</v>
      </c>
      <c r="I29" s="44">
        <v>233774110.84</v>
      </c>
      <c r="J29" s="44">
        <v>0</v>
      </c>
      <c r="K29" s="44">
        <v>100647.6</v>
      </c>
      <c r="L29" s="45"/>
      <c r="M29" s="13">
        <v>0</v>
      </c>
      <c r="N29" s="44">
        <v>0</v>
      </c>
      <c r="O29" s="46">
        <v>0</v>
      </c>
      <c r="P29" s="47"/>
      <c r="Q29" s="44">
        <v>117613</v>
      </c>
      <c r="R29" s="44">
        <v>112733</v>
      </c>
    </row>
    <row r="30" spans="1:18" s="2" customFormat="1" ht="15" hidden="1" customHeight="1" outlineLevel="1" thickBot="1" x14ac:dyDescent="0.25">
      <c r="A30" s="42" t="s">
        <v>38</v>
      </c>
      <c r="B30" s="42" t="s">
        <v>57</v>
      </c>
      <c r="C30" s="58"/>
      <c r="D30" s="55"/>
      <c r="E30" s="55"/>
      <c r="F30" s="41" t="s">
        <v>48</v>
      </c>
      <c r="G30" s="41" t="s">
        <v>46</v>
      </c>
      <c r="H30" s="13">
        <v>0</v>
      </c>
      <c r="I30" s="44">
        <v>0</v>
      </c>
      <c r="J30" s="44">
        <v>0</v>
      </c>
      <c r="K30" s="44">
        <v>0</v>
      </c>
      <c r="L30" s="45"/>
      <c r="M30" s="13">
        <v>335987.59</v>
      </c>
      <c r="N30" s="44">
        <v>0</v>
      </c>
      <c r="O30" s="46">
        <v>335987.59</v>
      </c>
      <c r="P30" s="47"/>
      <c r="Q30" s="13">
        <v>0</v>
      </c>
      <c r="R30" s="13">
        <v>0</v>
      </c>
    </row>
    <row r="31" spans="1:18" s="2" customFormat="1" ht="15" hidden="1" customHeight="1" outlineLevel="1" thickBot="1" x14ac:dyDescent="0.25">
      <c r="A31" s="42" t="s">
        <v>38</v>
      </c>
      <c r="B31" s="42" t="s">
        <v>57</v>
      </c>
      <c r="C31" s="58"/>
      <c r="D31" s="55"/>
      <c r="E31" s="55"/>
      <c r="F31" s="41" t="s">
        <v>49</v>
      </c>
      <c r="G31" s="41" t="s">
        <v>46</v>
      </c>
      <c r="H31" s="13">
        <v>0</v>
      </c>
      <c r="I31" s="44">
        <v>0</v>
      </c>
      <c r="J31" s="44">
        <v>0</v>
      </c>
      <c r="K31" s="44">
        <v>0</v>
      </c>
      <c r="L31" s="45"/>
      <c r="M31" s="13">
        <v>176763222.97999999</v>
      </c>
      <c r="N31" s="44">
        <v>0</v>
      </c>
      <c r="O31" s="46">
        <v>176763222.97999999</v>
      </c>
      <c r="P31" s="47"/>
      <c r="Q31" s="13">
        <v>0</v>
      </c>
      <c r="R31" s="13">
        <v>0</v>
      </c>
    </row>
    <row r="32" spans="1:18" s="2" customFormat="1" ht="15" hidden="1" customHeight="1" outlineLevel="1" thickBot="1" x14ac:dyDescent="0.25">
      <c r="A32" s="42" t="s">
        <v>38</v>
      </c>
      <c r="B32" s="42" t="s">
        <v>57</v>
      </c>
      <c r="C32" s="58"/>
      <c r="D32" s="55"/>
      <c r="E32" s="55"/>
      <c r="F32" s="55"/>
      <c r="G32" s="41" t="s">
        <v>47</v>
      </c>
      <c r="H32" s="13">
        <v>0</v>
      </c>
      <c r="I32" s="44">
        <v>0</v>
      </c>
      <c r="J32" s="44">
        <v>0</v>
      </c>
      <c r="K32" s="44">
        <v>0</v>
      </c>
      <c r="L32" s="45"/>
      <c r="M32" s="13">
        <v>142492010.81</v>
      </c>
      <c r="N32" s="44">
        <v>0</v>
      </c>
      <c r="O32" s="46">
        <v>142492010.81</v>
      </c>
      <c r="P32" s="47"/>
      <c r="Q32" s="13">
        <v>0</v>
      </c>
      <c r="R32" s="13">
        <v>0</v>
      </c>
    </row>
    <row r="33" spans="1:18" s="2" customFormat="1" ht="15" hidden="1" customHeight="1" outlineLevel="1" thickBot="1" x14ac:dyDescent="0.25">
      <c r="A33" s="42" t="s">
        <v>38</v>
      </c>
      <c r="B33" s="42" t="s">
        <v>57</v>
      </c>
      <c r="C33" s="58"/>
      <c r="D33" s="55"/>
      <c r="E33" s="55"/>
      <c r="F33" s="55"/>
      <c r="G33" s="55"/>
      <c r="H33" s="13">
        <v>0</v>
      </c>
      <c r="I33" s="44">
        <v>0</v>
      </c>
      <c r="J33" s="44">
        <v>0</v>
      </c>
      <c r="K33" s="44">
        <v>0</v>
      </c>
      <c r="L33" s="45"/>
      <c r="M33" s="13">
        <v>0</v>
      </c>
      <c r="N33" s="44">
        <v>0</v>
      </c>
      <c r="O33" s="46">
        <v>0</v>
      </c>
      <c r="P33" s="47"/>
      <c r="Q33" s="13">
        <v>0</v>
      </c>
      <c r="R33" s="13">
        <v>0</v>
      </c>
    </row>
    <row r="34" spans="1:18" s="7" customFormat="1" ht="15" customHeight="1" collapsed="1" thickBot="1" x14ac:dyDescent="0.25">
      <c r="A34" s="3" t="s">
        <v>39</v>
      </c>
      <c r="B34" s="3" t="s">
        <v>60</v>
      </c>
      <c r="C34" s="56"/>
      <c r="D34" s="54"/>
      <c r="E34" s="54"/>
      <c r="F34" s="54"/>
      <c r="G34" s="54"/>
      <c r="H34" s="13">
        <v>63726735.049999997</v>
      </c>
      <c r="I34" s="13">
        <v>59353811.289999999</v>
      </c>
      <c r="J34" s="13">
        <v>1032890.93</v>
      </c>
      <c r="K34" s="13">
        <v>3340032.83</v>
      </c>
      <c r="L34" s="50"/>
      <c r="M34" s="13">
        <v>29177153.199999999</v>
      </c>
      <c r="N34" s="6">
        <v>1312632.92</v>
      </c>
      <c r="O34" s="51">
        <v>27864520.280000001</v>
      </c>
      <c r="P34" s="52"/>
      <c r="Q34" s="13">
        <v>76695</v>
      </c>
      <c r="R34" s="13">
        <v>253019</v>
      </c>
    </row>
    <row r="35" spans="1:18" s="7" customFormat="1" ht="15" customHeight="1" thickBot="1" x14ac:dyDescent="0.25">
      <c r="A35" s="3" t="s">
        <v>40</v>
      </c>
      <c r="B35" s="3" t="s">
        <v>61</v>
      </c>
      <c r="C35" s="56"/>
      <c r="D35" s="54"/>
      <c r="E35" s="54"/>
      <c r="F35" s="54"/>
      <c r="G35" s="54"/>
      <c r="H35" s="13">
        <v>76057.45</v>
      </c>
      <c r="I35" s="13">
        <v>76057.45</v>
      </c>
      <c r="J35" s="13">
        <v>0</v>
      </c>
      <c r="K35" s="13">
        <v>0</v>
      </c>
      <c r="L35" s="50"/>
      <c r="M35" s="13">
        <v>656720.62</v>
      </c>
      <c r="N35" s="6">
        <v>0</v>
      </c>
      <c r="O35" s="51">
        <v>656720.62</v>
      </c>
      <c r="P35" s="52"/>
      <c r="Q35" s="13">
        <v>1338</v>
      </c>
      <c r="R35" s="13">
        <v>1338</v>
      </c>
    </row>
    <row r="36" spans="1:18" s="7" customFormat="1" ht="15" customHeight="1" thickBot="1" x14ac:dyDescent="0.25">
      <c r="A36" s="3" t="s">
        <v>41</v>
      </c>
      <c r="B36" s="3" t="s">
        <v>62</v>
      </c>
      <c r="C36" s="56"/>
      <c r="D36" s="54"/>
      <c r="E36" s="54"/>
      <c r="F36" s="54"/>
      <c r="G36" s="54"/>
      <c r="H36" s="13">
        <v>205550848.25</v>
      </c>
      <c r="I36" s="13">
        <v>205524914.66999999</v>
      </c>
      <c r="J36" s="13">
        <v>0</v>
      </c>
      <c r="K36" s="13">
        <v>25933.58</v>
      </c>
      <c r="L36" s="50"/>
      <c r="M36" s="13">
        <v>365861093.81</v>
      </c>
      <c r="N36" s="6">
        <v>0</v>
      </c>
      <c r="O36" s="51">
        <v>365861093.81</v>
      </c>
      <c r="P36" s="53"/>
      <c r="Q36" s="13">
        <v>676</v>
      </c>
      <c r="R36" s="13">
        <v>91393</v>
      </c>
    </row>
    <row r="37" spans="1:18" x14ac:dyDescent="0.25">
      <c r="L37" s="48"/>
    </row>
    <row r="38" spans="1:18" x14ac:dyDescent="0.25">
      <c r="L38" s="8"/>
    </row>
    <row r="39" spans="1:18" x14ac:dyDescent="0.25">
      <c r="L39" s="8"/>
    </row>
    <row r="40" spans="1:18" x14ac:dyDescent="0.25">
      <c r="L40" s="8"/>
    </row>
    <row r="41" spans="1:18" x14ac:dyDescent="0.25">
      <c r="L41" s="8"/>
    </row>
  </sheetData>
  <mergeCells count="2">
    <mergeCell ref="A4:B4"/>
    <mergeCell ref="C4:D4"/>
  </mergeCells>
  <pageMargins left="0.7" right="0.7" top="0.75" bottom="0.75" header="0.3" footer="0.3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RoutingEnabled xmlns="http://schemas.microsoft.com/sharepoint/v3">true</RoutingEnabled>
    <URL xmlns="http://schemas.microsoft.com/sharepoint/v3">
      <Url xsi:nil="true"/>
      <Description xsi:nil="true"/>
    </URL>
    <ContentDate xmlns="a029a951-197a-4454-90a0-4e8ba8bb2239">2012-12-14T22:00:00+00:00</ContentDate>
    <CEID xmlns="a029a951-197a-4454-90a0-4e8ba8bb2239" xsi:nil="true"/>
    <LanguageRef xmlns="a029a951-197a-4454-90a0-4e8ba8bb2239">
      <Value>1</Value>
    </LanguageRef>
    <ItemOrder xmlns="a029a951-197a-4454-90a0-4e8ba8bb2239">60</ItemOrder>
    <AlternateText xmlns="a029a951-197a-4454-90a0-4e8ba8bb2239" xsi:nil="true"/>
    <OrganizationalUnit xmlns="8e878111-5d44-4ac0-8d7d-001e9b3d0fd0">40</OrganizationalUnit>
    <Topic xmlns="8e878111-5d44-4ac0-8d7d-001e9b3d0fd0">93</Topic>
    <Image xmlns="a029a951-197a-4454-90a0-4e8ba8bb2239">
      <Url xsi:nil="true"/>
      <Description xsi:nil="true"/>
    </Image>
    <TitleBackup xmlns="8e878111-5d44-4ac0-8d7d-001e9b3d0fd0" xsi:nil="true"/>
    <RelatedEntity xmlns="8e878111-5d44-4ac0-8d7d-001e9b3d0fd0" xsi:nil="true"/>
    <ParentEntity xmlns="8e878111-5d44-4ac0-8d7d-001e9b3d0fd0" xsi:nil="true"/>
    <TitleEn xmlns="a029a951-197a-4454-90a0-4e8ba8bb2239" xsi:nil="true"/>
    <DisplayTitle xmlns="8e878111-5d44-4ac0-8d7d-001e9b3d0fd0">Ασφάλιστρα 2012</DisplayTitle>
    <ShowInContentGroups xmlns="a029a951-197a-4454-90a0-4e8ba8bb2239">
      <Value>508</Value>
    </ShowInContentGroups>
    <Source xmlns="8e878111-5d44-4ac0-8d7d-001e9b3d0fd0">RelatedDocumentsDEIAStat</Source>
    <AModifiedBy xmlns="a029a951-197a-4454-90a0-4e8ba8bb2239">Papacharalampous Maria Eleni</AModifiedBy>
    <AModified xmlns="a029a951-197a-4454-90a0-4e8ba8bb2239">2019-11-13T12:29:19+00:00</AModified>
    <AID xmlns="a029a951-197a-4454-90a0-4e8ba8bb2239">13094</AID>
    <ACreated xmlns="a029a951-197a-4454-90a0-4e8ba8bb2239">2019-07-29T16:06:35+00:00</ACreated>
    <ACreatedBy xmlns="a029a951-197a-4454-90a0-4e8ba8bb2239">Skiadiotis Kostas</ACreatedBy>
    <AVersion xmlns="a029a951-197a-4454-90a0-4e8ba8bb2239">11.0</AVers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EC3869-4CBF-4FC2-8A22-4CE1811BBF06}"/>
</file>

<file path=customXml/itemProps2.xml><?xml version="1.0" encoding="utf-8"?>
<ds:datastoreItem xmlns:ds="http://schemas.openxmlformats.org/officeDocument/2006/customXml" ds:itemID="{5D2B8039-3609-4A6C-B6C9-AD1C7FE7837E}"/>
</file>

<file path=customXml/itemProps3.xml><?xml version="1.0" encoding="utf-8"?>
<ds:datastoreItem xmlns:ds="http://schemas.openxmlformats.org/officeDocument/2006/customXml" ds:itemID="{FFF631B7-AA9A-489E-84FD-3622F25B67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Ζημιών</vt:lpstr>
      <vt:lpstr>Ζωής</vt:lpstr>
    </vt:vector>
  </TitlesOfParts>
  <Company>Bank of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ΑΣΦΑΛΙΣΤΡΑ  2012</dc:title>
  <dc:creator>Dikeakou Despina</dc:creator>
  <dc:description/>
  <cp:lastModifiedBy>Veloudos Elias</cp:lastModifiedBy>
  <cp:lastPrinted>2014-11-11T10:34:17Z</cp:lastPrinted>
  <dcterms:created xsi:type="dcterms:W3CDTF">2014-08-28T07:24:06Z</dcterms:created>
  <dcterms:modified xsi:type="dcterms:W3CDTF">2014-11-27T10:02:41Z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0x010100C99F32645853284EB835B50D610223A1010100A120E579C51EAB44A46ECBD0880E5BC6</vt:lpwstr>
  </property>
  <property fmtid="{D5CDD505-2E9C-101B-9397-08002B2CF9AE}" pid="3" name="Order">
    <vt:r8>10300</vt:r8>
  </property>
  <property fmtid="{D5CDD505-2E9C-101B-9397-08002B2CF9AE}" pid="4" name="xd_ProgID">
    <vt:lpwstr/>
  </property>
  <property fmtid="{D5CDD505-2E9C-101B-9397-08002B2CF9AE}" pid="5" name="_SharedFileIndex">
    <vt:lpwstr/>
  </property>
  <property fmtid="{D5CDD505-2E9C-101B-9397-08002B2CF9AE}" pid="6" name="_SourceUrl">
    <vt:lpwstr/>
  </property>
  <property fmtid="{D5CDD505-2E9C-101B-9397-08002B2CF9AE}" pid="7" name="TemplateUrl">
    <vt:lpwstr/>
  </property>
</Properties>
</file>